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nk Buisman\Dropbox\quantumwereld\waterstof\"/>
    </mc:Choice>
  </mc:AlternateContent>
  <bookViews>
    <workbookView xWindow="0" yWindow="0" windowWidth="17256" windowHeight="57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F13" i="1"/>
  <c r="H13" i="1" s="1"/>
  <c r="H12" i="1"/>
  <c r="G12" i="1"/>
  <c r="F12" i="1"/>
  <c r="E12" i="1"/>
  <c r="I12" i="1" s="1"/>
  <c r="H11" i="1"/>
  <c r="G11" i="1"/>
  <c r="F11" i="1"/>
  <c r="E11" i="1"/>
  <c r="I11" i="1" s="1"/>
  <c r="H10" i="1"/>
  <c r="G10" i="1"/>
  <c r="F10" i="1"/>
  <c r="E10" i="1"/>
  <c r="I10" i="1" s="1"/>
  <c r="H16" i="1" l="1"/>
  <c r="H17" i="1" s="1"/>
</calcChain>
</file>

<file path=xl/comments1.xml><?xml version="1.0" encoding="utf-8"?>
<comments xmlns="http://schemas.openxmlformats.org/spreadsheetml/2006/main">
  <authors>
    <author>Henk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gemiddelde van linker en rechter spectraallijn</t>
        </r>
      </text>
    </comment>
  </commentList>
</comments>
</file>

<file path=xl/sharedStrings.xml><?xml version="1.0" encoding="utf-8"?>
<sst xmlns="http://schemas.openxmlformats.org/spreadsheetml/2006/main" count="33" uniqueCount="33">
  <si>
    <t>De groene kolom invullen</t>
  </si>
  <si>
    <t>h</t>
  </si>
  <si>
    <t>Js</t>
  </si>
  <si>
    <t>Verwijder regels als je die niet gemeten hebt</t>
  </si>
  <si>
    <t>c</t>
  </si>
  <si>
    <t>m/s</t>
  </si>
  <si>
    <t>De gele kolommen uitzetten in scatterplt</t>
  </si>
  <si>
    <t>e</t>
  </si>
  <si>
    <t>C</t>
  </si>
  <si>
    <t>De helling wordt berekend</t>
  </si>
  <si>
    <t>R</t>
  </si>
  <si>
    <t>Vergelijk jouw R met de literatuur</t>
  </si>
  <si>
    <t>1/d</t>
  </si>
  <si>
    <t>/m</t>
  </si>
  <si>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charset val="1"/>
        <scheme val="minor"/>
      </rPr>
      <t>-as</t>
    </r>
  </si>
  <si>
    <r>
      <rPr>
        <i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charset val="1"/>
        <scheme val="minor"/>
      </rPr>
      <t>-as</t>
    </r>
  </si>
  <si>
    <t>alpha</t>
  </si>
  <si>
    <r>
      <rPr>
        <i/>
        <sz val="11"/>
        <color theme="1"/>
        <rFont val="Symbol"/>
        <family val="1"/>
        <charset val="2"/>
      </rPr>
      <t>l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1"/>
        <scheme val="minor"/>
      </rPr>
      <t>(m)</t>
    </r>
  </si>
  <si>
    <r>
      <rPr>
        <sz val="11"/>
        <color theme="1"/>
        <rFont val="Symbol"/>
        <family val="1"/>
        <charset val="2"/>
      </rPr>
      <t>1/l</t>
    </r>
    <r>
      <rPr>
        <sz val="11"/>
        <color theme="1"/>
        <rFont val="Calibri"/>
        <family val="2"/>
        <charset val="1"/>
        <scheme val="minor"/>
      </rPr>
      <t xml:space="preserve"> (m)</t>
    </r>
  </si>
  <si>
    <t>bepaal de relatieve meetonzekerheid</t>
  </si>
  <si>
    <t>balmer</t>
  </si>
  <si>
    <t>selecteer de data in het rode kader</t>
  </si>
  <si>
    <t>insert scatter plot (sperieingsdiagram)</t>
  </si>
  <si>
    <t>benoem de assen netjes</t>
  </si>
  <si>
    <t>inf</t>
  </si>
  <si>
    <t>zet jouw Rydbergconstante en de</t>
  </si>
  <si>
    <t>afwijking van de literatuurwaarde</t>
  </si>
  <si>
    <t>helling:</t>
  </si>
  <si>
    <t>=slope(J7:J12,H7:H12)</t>
  </si>
  <si>
    <t>als relatieve meetonzekerheid in de grafiek</t>
  </si>
  <si>
    <t>jouw Rydberg constante</t>
  </si>
  <si>
    <t>selecteer en print de grafiek</t>
  </si>
  <si>
    <t>relatieve meetonzekerheid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</si>
</sst>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EFA89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rgb="FF93F195"/>
        <bgColor indexed="64"/>
      </patternFill>
    </fill>
    <fill>
      <patternFill patternType="solid">
        <fgColor rgb="FF93BEF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0" borderId="0" xfId="0" quotePrefix="1"/>
    <xf numFmtId="0" fontId="0" fillId="0" borderId="0" xfId="0" applyAlignment="1">
      <alignment vertical="center"/>
    </xf>
    <xf numFmtId="0" fontId="0" fillId="2" borderId="0" xfId="0" applyFill="1"/>
    <xf numFmtId="0" fontId="0" fillId="3" borderId="1" xfId="0" applyFill="1" applyBorder="1"/>
    <xf numFmtId="11" fontId="4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4" borderId="2" xfId="0" applyNumberFormat="1" applyFill="1" applyBorder="1"/>
    <xf numFmtId="2" fontId="0" fillId="4" borderId="3" xfId="0" applyNumberFormat="1" applyFill="1" applyBorder="1"/>
    <xf numFmtId="0" fontId="0" fillId="5" borderId="0" xfId="0" applyFill="1"/>
    <xf numFmtId="2" fontId="0" fillId="4" borderId="4" xfId="0" applyNumberFormat="1" applyFill="1" applyBorder="1"/>
    <xf numFmtId="2" fontId="0" fillId="4" borderId="5" xfId="0" applyNumberFormat="1" applyFill="1" applyBorder="1"/>
    <xf numFmtId="0" fontId="0" fillId="6" borderId="0" xfId="0" applyFill="1"/>
    <xf numFmtId="0" fontId="0" fillId="0" borderId="0" xfId="0" applyFill="1"/>
    <xf numFmtId="2" fontId="0" fillId="4" borderId="6" xfId="0" applyNumberFormat="1" applyFill="1" applyBorder="1"/>
    <xf numFmtId="2" fontId="0" fillId="4" borderId="7" xfId="0" applyNumberFormat="1" applyFill="1" applyBorder="1"/>
    <xf numFmtId="0" fontId="0" fillId="7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173355</xdr:colOff>
      <xdr:row>7</xdr:row>
      <xdr:rowOff>7620</xdr:rowOff>
    </xdr:from>
    <xdr:to>
      <xdr:col>5</xdr:col>
      <xdr:colOff>445703</xdr:colOff>
      <xdr:row>7</xdr:row>
      <xdr:rowOff>443430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1355" y="1287780"/>
          <a:ext cx="272348" cy="435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123825</xdr:rowOff>
    </xdr:from>
    <xdr:to>
      <xdr:col>1</xdr:col>
      <xdr:colOff>228600</xdr:colOff>
      <xdr:row>7</xdr:row>
      <xdr:rowOff>365125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1221105"/>
          <a:ext cx="228600" cy="2413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7</xdr:row>
      <xdr:rowOff>114300</xdr:rowOff>
    </xdr:from>
    <xdr:to>
      <xdr:col>2</xdr:col>
      <xdr:colOff>217950</xdr:colOff>
      <xdr:row>7</xdr:row>
      <xdr:rowOff>355500</xdr:rowOff>
    </xdr:to>
    <xdr:pic>
      <xdr:nvPicPr>
        <xdr:cNvPr id="4" name="Afbeelding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" y="1211580"/>
          <a:ext cx="160800" cy="24120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7</xdr:row>
      <xdr:rowOff>28575</xdr:rowOff>
    </xdr:from>
    <xdr:to>
      <xdr:col>6</xdr:col>
      <xdr:colOff>555625</xdr:colOff>
      <xdr:row>7</xdr:row>
      <xdr:rowOff>464185</xdr:rowOff>
    </xdr:to>
    <xdr:pic>
      <xdr:nvPicPr>
        <xdr:cNvPr id="5" name="Afbeelding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365" y="1125855"/>
          <a:ext cx="241300" cy="427990"/>
        </a:xfrm>
        <a:prstGeom prst="rect">
          <a:avLst/>
        </a:prstGeom>
      </xdr:spPr>
    </xdr:pic>
    <xdr:clientData/>
  </xdr:twoCellAnchor>
  <xdr:twoCellAnchor editAs="oneCell">
    <xdr:from>
      <xdr:col>6</xdr:col>
      <xdr:colOff>855345</xdr:colOff>
      <xdr:row>7</xdr:row>
      <xdr:rowOff>1905</xdr:rowOff>
    </xdr:from>
    <xdr:to>
      <xdr:col>7</xdr:col>
      <xdr:colOff>582019</xdr:colOff>
      <xdr:row>7</xdr:row>
      <xdr:rowOff>437715</xdr:rowOff>
    </xdr:to>
    <xdr:pic>
      <xdr:nvPicPr>
        <xdr:cNvPr id="6" name="Afbeelding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385" y="1099185"/>
          <a:ext cx="580114" cy="428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7" sqref="J7"/>
    </sheetView>
  </sheetViews>
  <sheetFormatPr defaultRowHeight="14.4" x14ac:dyDescent="0.3"/>
  <cols>
    <col min="9" max="9" width="13.77734375" customWidth="1"/>
  </cols>
  <sheetData>
    <row r="1" spans="1:11" x14ac:dyDescent="0.3">
      <c r="D1" t="s">
        <v>0</v>
      </c>
      <c r="H1" s="1" t="s">
        <v>1</v>
      </c>
      <c r="I1" s="2">
        <v>6.6260700399999999E-34</v>
      </c>
      <c r="J1" t="s">
        <v>2</v>
      </c>
    </row>
    <row r="2" spans="1:11" x14ac:dyDescent="0.3">
      <c r="D2" t="s">
        <v>3</v>
      </c>
      <c r="H2" t="s">
        <v>4</v>
      </c>
      <c r="I2" s="2">
        <v>299792458</v>
      </c>
      <c r="J2" t="s">
        <v>5</v>
      </c>
    </row>
    <row r="3" spans="1:11" x14ac:dyDescent="0.3">
      <c r="D3" t="s">
        <v>6</v>
      </c>
      <c r="H3" s="1" t="s">
        <v>7</v>
      </c>
      <c r="I3" s="2">
        <v>1.6021766200000001E-19</v>
      </c>
      <c r="J3" t="s">
        <v>8</v>
      </c>
    </row>
    <row r="4" spans="1:11" x14ac:dyDescent="0.3">
      <c r="D4" t="s">
        <v>9</v>
      </c>
      <c r="H4" t="s">
        <v>10</v>
      </c>
      <c r="I4" s="2">
        <v>10973731.6</v>
      </c>
    </row>
    <row r="5" spans="1:11" x14ac:dyDescent="0.3">
      <c r="D5" t="s">
        <v>11</v>
      </c>
      <c r="H5" t="s">
        <v>12</v>
      </c>
      <c r="I5" s="2">
        <v>500000</v>
      </c>
      <c r="J5" s="3" t="s">
        <v>13</v>
      </c>
    </row>
    <row r="6" spans="1:11" x14ac:dyDescent="0.3">
      <c r="I6" s="2"/>
      <c r="J6" s="3"/>
    </row>
    <row r="7" spans="1:11" x14ac:dyDescent="0.3">
      <c r="H7" t="s">
        <v>14</v>
      </c>
      <c r="I7" t="s">
        <v>15</v>
      </c>
    </row>
    <row r="8" spans="1:11" ht="43.2" customHeight="1" x14ac:dyDescent="0.3">
      <c r="A8" s="4"/>
      <c r="B8" s="4"/>
      <c r="C8" s="4"/>
      <c r="D8" s="4" t="s">
        <v>16</v>
      </c>
      <c r="E8" s="4" t="s">
        <v>17</v>
      </c>
      <c r="F8" s="4"/>
      <c r="G8" s="4"/>
      <c r="H8" s="4"/>
      <c r="I8" s="4" t="s">
        <v>18</v>
      </c>
      <c r="J8" s="4"/>
    </row>
    <row r="9" spans="1:11" ht="15" thickBot="1" x14ac:dyDescent="0.35">
      <c r="K9" t="s">
        <v>19</v>
      </c>
    </row>
    <row r="10" spans="1:11" ht="15" thickTop="1" x14ac:dyDescent="0.3">
      <c r="A10" t="s">
        <v>20</v>
      </c>
      <c r="B10">
        <v>2</v>
      </c>
      <c r="C10" s="5">
        <v>3</v>
      </c>
      <c r="D10" s="6"/>
      <c r="E10" s="7">
        <f>SIN(RADIANS(D10))/$I$5</f>
        <v>0</v>
      </c>
      <c r="F10" s="8">
        <f>1/$B$10^2</f>
        <v>0.25</v>
      </c>
      <c r="G10" s="9">
        <f>1/C10^2</f>
        <v>0.1111111111111111</v>
      </c>
      <c r="H10" s="10" t="str">
        <f>IF($D10&lt;&gt;"",F10-G10,"wordt berekend")</f>
        <v>wordt berekend</v>
      </c>
      <c r="I10" s="11" t="str">
        <f>IF($D10&lt;&gt;"",1/E10,"wordt berekend")</f>
        <v>wordt berekend</v>
      </c>
      <c r="K10" t="s">
        <v>21</v>
      </c>
    </row>
    <row r="11" spans="1:11" x14ac:dyDescent="0.3">
      <c r="C11" s="12">
        <v>4</v>
      </c>
      <c r="D11" s="6"/>
      <c r="E11" s="7">
        <f>SIN(RADIANS(D11))/$I$5</f>
        <v>0</v>
      </c>
      <c r="F11" s="8">
        <f t="shared" ref="F11:F13" si="0">1/$B$10^2</f>
        <v>0.25</v>
      </c>
      <c r="G11" s="9">
        <f>1/C11^2</f>
        <v>6.25E-2</v>
      </c>
      <c r="H11" s="13" t="str">
        <f>IF($D11&lt;&gt;"",F11-G11,"wordt berekend")</f>
        <v>wordt berekend</v>
      </c>
      <c r="I11" s="14" t="str">
        <f>IF($D11&lt;&gt;"",1/E11,"wordt berekend")</f>
        <v>wordt berekend</v>
      </c>
      <c r="K11" t="s">
        <v>22</v>
      </c>
    </row>
    <row r="12" spans="1:11" x14ac:dyDescent="0.3">
      <c r="C12" s="15">
        <v>5</v>
      </c>
      <c r="D12" s="6"/>
      <c r="E12" s="7">
        <f>SIN(RADIANS(D12))/$I$5</f>
        <v>0</v>
      </c>
      <c r="F12" s="8">
        <f t="shared" si="0"/>
        <v>0.25</v>
      </c>
      <c r="G12" s="9">
        <f>1/C12^2</f>
        <v>0.04</v>
      </c>
      <c r="H12" s="13" t="str">
        <f>IF($D12&lt;&gt;"",F12-G12,"wordt berekend")</f>
        <v>wordt berekend</v>
      </c>
      <c r="I12" s="14" t="str">
        <f>IF($D12&lt;&gt;"",1/E12,"wordt berekend")</f>
        <v>wordt berekend</v>
      </c>
      <c r="K12" t="s">
        <v>23</v>
      </c>
    </row>
    <row r="13" spans="1:11" ht="15" thickBot="1" x14ac:dyDescent="0.35">
      <c r="C13" t="s">
        <v>24</v>
      </c>
      <c r="E13" s="16">
        <v>364.6</v>
      </c>
      <c r="F13" s="8">
        <f t="shared" si="0"/>
        <v>0.25</v>
      </c>
      <c r="G13" s="9">
        <v>0</v>
      </c>
      <c r="H13" s="17">
        <f>F13-G13</f>
        <v>0.25</v>
      </c>
      <c r="I13" s="18">
        <f t="shared" ref="I13" si="1">1000000000/E13</f>
        <v>2742731.7608337901</v>
      </c>
      <c r="K13" t="s">
        <v>25</v>
      </c>
    </row>
    <row r="14" spans="1:11" ht="15" thickTop="1" x14ac:dyDescent="0.3">
      <c r="G14" s="9"/>
      <c r="K14" t="s">
        <v>26</v>
      </c>
    </row>
    <row r="15" spans="1:11" x14ac:dyDescent="0.3">
      <c r="F15" t="s">
        <v>27</v>
      </c>
      <c r="H15" s="3" t="s">
        <v>28</v>
      </c>
      <c r="K15" t="s">
        <v>29</v>
      </c>
    </row>
    <row r="16" spans="1:11" x14ac:dyDescent="0.3">
      <c r="F16" t="s">
        <v>30</v>
      </c>
      <c r="H16" t="e">
        <f>SLOPE(I10:I13,H10:H13)</f>
        <v>#DIV/0!</v>
      </c>
      <c r="K16" t="s">
        <v>31</v>
      </c>
    </row>
    <row r="17" spans="4:8" x14ac:dyDescent="0.3">
      <c r="F17" t="s">
        <v>32</v>
      </c>
      <c r="H17" s="2" t="e">
        <f>(H16-I4)/I4</f>
        <v>#DIV/0!</v>
      </c>
    </row>
    <row r="18" spans="4:8" x14ac:dyDescent="0.3">
      <c r="H18" s="2"/>
    </row>
    <row r="19" spans="4:8" x14ac:dyDescent="0.3">
      <c r="D19" s="19"/>
    </row>
    <row r="20" spans="4:8" x14ac:dyDescent="0.3">
      <c r="D20" s="19"/>
    </row>
    <row r="21" spans="4:8" x14ac:dyDescent="0.3">
      <c r="D21" s="19"/>
    </row>
    <row r="22" spans="4:8" x14ac:dyDescent="0.3">
      <c r="D22" s="19"/>
    </row>
    <row r="23" spans="4:8" x14ac:dyDescent="0.3">
      <c r="D23" s="19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</dc:creator>
  <cp:lastModifiedBy>Henk</cp:lastModifiedBy>
  <dcterms:created xsi:type="dcterms:W3CDTF">2020-01-12T21:40:59Z</dcterms:created>
  <dcterms:modified xsi:type="dcterms:W3CDTF">2020-01-12T21:46:20Z</dcterms:modified>
</cp:coreProperties>
</file>